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\Dropbox\Aviation\BEFA\Operations\W&amp;B\"/>
    </mc:Choice>
  </mc:AlternateContent>
  <xr:revisionPtr revIDLastSave="0" documentId="13_ncr:40009_{1DFFDE97-166C-4EC6-B917-FAEF3D14C498}" xr6:coauthVersionLast="47" xr6:coauthVersionMax="47" xr10:uidLastSave="{00000000-0000-0000-0000-000000000000}"/>
  <bookViews>
    <workbookView xWindow="-27420" yWindow="210" windowWidth="25500" windowHeight="15465"/>
  </bookViews>
  <sheets>
    <sheet name="Decathl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H3" i="1"/>
  <c r="H8" i="1" s="1"/>
  <c r="J8" i="1" s="1"/>
  <c r="I3" i="1"/>
  <c r="D4" i="1"/>
  <c r="I4" i="1"/>
  <c r="D5" i="1"/>
  <c r="D8" i="1" s="1"/>
  <c r="B9" i="1" s="1"/>
  <c r="I5" i="1"/>
  <c r="C6" i="1"/>
  <c r="D6" i="1"/>
  <c r="H6" i="1"/>
  <c r="I6" i="1" s="1"/>
  <c r="D7" i="1"/>
  <c r="I7" i="1"/>
  <c r="C16" i="1"/>
  <c r="D32" i="1"/>
  <c r="D33" i="1"/>
  <c r="D34" i="1"/>
  <c r="D35" i="1"/>
  <c r="D36" i="1"/>
  <c r="D37" i="1"/>
  <c r="D39" i="1"/>
  <c r="D40" i="1"/>
  <c r="D41" i="1"/>
  <c r="D42" i="1"/>
  <c r="D43" i="1"/>
  <c r="D44" i="1"/>
  <c r="G3" i="1"/>
  <c r="C8" i="1"/>
  <c r="E8" i="1" s="1"/>
  <c r="I8" i="1" l="1"/>
  <c r="G9" i="1" s="1"/>
</calcChain>
</file>

<file path=xl/sharedStrings.xml><?xml version="1.0" encoding="utf-8"?>
<sst xmlns="http://schemas.openxmlformats.org/spreadsheetml/2006/main" count="48" uniqueCount="33">
  <si>
    <t>ARM (in)</t>
  </si>
  <si>
    <t>Weight      (lbs)</t>
  </si>
  <si>
    <t>Moment      (in-lbs/1000)</t>
  </si>
  <si>
    <t>Pilot</t>
  </si>
  <si>
    <t>Rear Passenger / Instructor</t>
  </si>
  <si>
    <t>Wing Fuel (35 gals max @ 6 lbs/gal)</t>
  </si>
  <si>
    <t>Baggage (100 lbs Max)</t>
  </si>
  <si>
    <t>Gross Takeoff Weight &amp; Moment</t>
  </si>
  <si>
    <t>CG</t>
  </si>
  <si>
    <t>Maximum Gross Weight</t>
  </si>
  <si>
    <t>Useful Load</t>
  </si>
  <si>
    <t>Fuel</t>
  </si>
  <si>
    <t>gallons</t>
  </si>
  <si>
    <t>Aircraft Weight &amp; CG Range (inches)</t>
  </si>
  <si>
    <t>Weight</t>
  </si>
  <si>
    <t xml:space="preserve">Normal </t>
  </si>
  <si>
    <t>Acro</t>
  </si>
  <si>
    <t>Example #1</t>
  </si>
  <si>
    <t>Example #2</t>
  </si>
  <si>
    <t>GW</t>
  </si>
  <si>
    <t>Moment</t>
  </si>
  <si>
    <t>Aerobatic Forward Limits</t>
  </si>
  <si>
    <t>Aerobatic Aft Limits</t>
  </si>
  <si>
    <t>Normal Forward Limits</t>
  </si>
  <si>
    <t>Normal Aft Limits</t>
  </si>
  <si>
    <t>1800 lbs maximum</t>
  </si>
  <si>
    <t>1550 lbs or less</t>
  </si>
  <si>
    <t>13.5 - 18.6</t>
  </si>
  <si>
    <t>11.5 - 18.6</t>
  </si>
  <si>
    <t>Super Decathlon</t>
  </si>
  <si>
    <t>13.5 - 21</t>
  </si>
  <si>
    <t>11.5 - 21</t>
  </si>
  <si>
    <t>Licensed Empty Weight &amp; Moment (with full oil and unuseable fuel)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</si>
</sst>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1" fontId="1" fillId="3" borderId="0" xfId="0" applyNumberFormat="1" applyFont="1" applyFill="1"/>
    <xf numFmtId="0" fontId="2" fillId="0" borderId="1" xfId="0" applyFont="1" applyBorder="1" applyAlignment="1">
      <alignment wrapText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Super</a:t>
            </a:r>
            <a:r>
              <a:rPr lang="en-US" baseline="0"/>
              <a:t> Decathlon</a:t>
            </a:r>
            <a:r>
              <a:rPr lang="en-US"/>
              <a:t> Loading Envelope</a:t>
            </a:r>
          </a:p>
        </c:rich>
      </c:tx>
      <c:layout>
        <c:manualLayout>
          <c:xMode val="edge"/>
          <c:yMode val="edge"/>
          <c:x val="0.16782430341902627"/>
          <c:y val="4.911587708994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5389862501201"/>
          <c:y val="0.21414538310412573"/>
          <c:w val="0.72453785596817122"/>
          <c:h val="0.5952848722986247"/>
        </c:manualLayout>
      </c:layout>
      <c:scatterChart>
        <c:scatterStyle val="lineMarker"/>
        <c:varyColors val="0"/>
        <c:ser>
          <c:idx val="1"/>
          <c:order val="0"/>
          <c:tx>
            <c:v>Aerobatic Aft Limit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Decathlon!$D$32:$D$37</c:f>
              <c:numCache>
                <c:formatCode>General</c:formatCode>
                <c:ptCount val="6"/>
                <c:pt idx="0">
                  <c:v>14950</c:v>
                </c:pt>
                <c:pt idx="1">
                  <c:v>17825</c:v>
                </c:pt>
                <c:pt idx="2">
                  <c:v>24300</c:v>
                </c:pt>
                <c:pt idx="3">
                  <c:v>33300</c:v>
                </c:pt>
                <c:pt idx="4">
                  <c:v>24050</c:v>
                </c:pt>
                <c:pt idx="5">
                  <c:v>14950</c:v>
                </c:pt>
              </c:numCache>
            </c:numRef>
          </c:xVal>
          <c:yVal>
            <c:numRef>
              <c:f>Decathlon!$E$32:$E$37</c:f>
              <c:numCache>
                <c:formatCode>General</c:formatCode>
                <c:ptCount val="6"/>
                <c:pt idx="0">
                  <c:v>1300</c:v>
                </c:pt>
                <c:pt idx="1">
                  <c:v>1550</c:v>
                </c:pt>
                <c:pt idx="2">
                  <c:v>1800</c:v>
                </c:pt>
                <c:pt idx="3">
                  <c:v>1800</c:v>
                </c:pt>
                <c:pt idx="4">
                  <c:v>1300</c:v>
                </c:pt>
                <c:pt idx="5">
                  <c:v>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B-4C38-9630-EE6A9CB0889D}"/>
            </c:ext>
          </c:extLst>
        </c:ser>
        <c:ser>
          <c:idx val="0"/>
          <c:order val="1"/>
          <c:tx>
            <c:v>Normal Limits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Decathlon!$D$39:$D$44</c:f>
              <c:numCache>
                <c:formatCode>General</c:formatCode>
                <c:ptCount val="6"/>
                <c:pt idx="0">
                  <c:v>14950</c:v>
                </c:pt>
                <c:pt idx="1">
                  <c:v>17825</c:v>
                </c:pt>
                <c:pt idx="2">
                  <c:v>24300</c:v>
                </c:pt>
                <c:pt idx="3">
                  <c:v>37800</c:v>
                </c:pt>
                <c:pt idx="4">
                  <c:v>27300</c:v>
                </c:pt>
                <c:pt idx="5">
                  <c:v>14950</c:v>
                </c:pt>
              </c:numCache>
            </c:numRef>
          </c:xVal>
          <c:yVal>
            <c:numRef>
              <c:f>Decathlon!$E$39:$E$44</c:f>
              <c:numCache>
                <c:formatCode>General</c:formatCode>
                <c:ptCount val="6"/>
                <c:pt idx="0">
                  <c:v>1300</c:v>
                </c:pt>
                <c:pt idx="1">
                  <c:v>1550</c:v>
                </c:pt>
                <c:pt idx="2">
                  <c:v>1800</c:v>
                </c:pt>
                <c:pt idx="3">
                  <c:v>1800</c:v>
                </c:pt>
                <c:pt idx="4">
                  <c:v>1300</c:v>
                </c:pt>
                <c:pt idx="5">
                  <c:v>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BB-4C38-9630-EE6A9CB0889D}"/>
            </c:ext>
          </c:extLst>
        </c:ser>
        <c:ser>
          <c:idx val="2"/>
          <c:order val="2"/>
          <c:tx>
            <c:v>Pilot &amp; Passenger/Instructor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Decathlon!$D$8</c:f>
              <c:numCache>
                <c:formatCode>0.00</c:formatCode>
                <c:ptCount val="1"/>
                <c:pt idx="0">
                  <c:v>29487.980000000003</c:v>
                </c:pt>
              </c:numCache>
            </c:numRef>
          </c:xVal>
          <c:yVal>
            <c:numRef>
              <c:f>Decathlon!$E$8</c:f>
              <c:numCache>
                <c:formatCode>General</c:formatCode>
                <c:ptCount val="1"/>
                <c:pt idx="0">
                  <c:v>1824.33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BB-4C38-9630-EE6A9CB0889D}"/>
            </c:ext>
          </c:extLst>
        </c:ser>
        <c:ser>
          <c:idx val="3"/>
          <c:order val="3"/>
          <c:tx>
            <c:v>Solo Front Seat Only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Decathlon!$I$8</c:f>
              <c:numCache>
                <c:formatCode>0.00</c:formatCode>
                <c:ptCount val="1"/>
                <c:pt idx="0">
                  <c:v>23107.82</c:v>
                </c:pt>
              </c:numCache>
            </c:numRef>
          </c:xVal>
          <c:yVal>
            <c:numRef>
              <c:f>Decathlon!$J$8</c:f>
              <c:numCache>
                <c:formatCode>General</c:formatCode>
                <c:ptCount val="1"/>
                <c:pt idx="0">
                  <c:v>1690.33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BB-4C38-9630-EE6A9CB08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891920"/>
        <c:axId val="1"/>
      </c:scatterChart>
      <c:valAx>
        <c:axId val="1711891920"/>
        <c:scaling>
          <c:orientation val="minMax"/>
          <c:max val="40000"/>
          <c:min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Moment (in-lbs)</a:t>
                </a:r>
              </a:p>
            </c:rich>
          </c:tx>
          <c:layout>
            <c:manualLayout>
              <c:xMode val="edge"/>
              <c:yMode val="edge"/>
              <c:x val="0.40856535317191311"/>
              <c:y val="0.89390969775186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000"/>
        <c:minorUnit val="1000"/>
      </c:valAx>
      <c:valAx>
        <c:axId val="1"/>
        <c:scaling>
          <c:orientation val="minMax"/>
          <c:max val="2000"/>
          <c:min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1.0416644939250144E-2"/>
              <c:y val="0.345776115002199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1891920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40812199799525"/>
          <c:y val="1.9646273497580757E-2"/>
          <c:w val="0.32986146599224764"/>
          <c:h val="0.18074660556933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0</xdr:rowOff>
    </xdr:from>
    <xdr:to>
      <xdr:col>6</xdr:col>
      <xdr:colOff>533400</xdr:colOff>
      <xdr:row>53</xdr:row>
      <xdr:rowOff>152400</xdr:rowOff>
    </xdr:to>
    <xdr:graphicFrame macro="">
      <xdr:nvGraphicFramePr>
        <xdr:cNvPr id="1056" name="Chart 1">
          <a:extLst>
            <a:ext uri="{FF2B5EF4-FFF2-40B4-BE49-F238E27FC236}">
              <a16:creationId xmlns:a16="http://schemas.microsoft.com/office/drawing/2014/main" id="{F0834D4E-3195-2BFC-F985-E0C230DB5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4"/>
  <sheetViews>
    <sheetView tabSelected="1" view="pageLayout" zoomScaleNormal="100" workbookViewId="0">
      <selection activeCell="K12" sqref="K12"/>
    </sheetView>
  </sheetViews>
  <sheetFormatPr defaultRowHeight="12.75" x14ac:dyDescent="0.2"/>
  <cols>
    <col min="1" max="1" width="40" bestFit="1" customWidth="1"/>
    <col min="2" max="3" width="9.85546875" bestFit="1" customWidth="1"/>
    <col min="6" max="6" width="37.5703125" bestFit="1" customWidth="1"/>
  </cols>
  <sheetData>
    <row r="1" spans="1:10" x14ac:dyDescent="0.2">
      <c r="A1" s="15" t="s">
        <v>17</v>
      </c>
      <c r="B1" s="15"/>
      <c r="C1" s="15"/>
      <c r="D1" s="15"/>
      <c r="F1" s="15" t="s">
        <v>18</v>
      </c>
      <c r="G1" s="15"/>
      <c r="H1" s="15"/>
      <c r="I1" s="15"/>
    </row>
    <row r="2" spans="1:10" ht="38.25" x14ac:dyDescent="0.2">
      <c r="A2" s="1" t="s">
        <v>29</v>
      </c>
      <c r="B2" s="1" t="s">
        <v>0</v>
      </c>
      <c r="C2" s="2" t="s">
        <v>1</v>
      </c>
      <c r="D2" s="3" t="s">
        <v>2</v>
      </c>
      <c r="F2" s="1" t="s">
        <v>29</v>
      </c>
      <c r="G2" s="1" t="s">
        <v>0</v>
      </c>
      <c r="H2" s="2" t="s">
        <v>1</v>
      </c>
      <c r="I2" s="3" t="s">
        <v>2</v>
      </c>
    </row>
    <row r="3" spans="1:10" ht="25.5" x14ac:dyDescent="0.2">
      <c r="A3" s="14" t="s">
        <v>32</v>
      </c>
      <c r="B3" s="8">
        <f>D3/C3</f>
        <v>11.984210486930625</v>
      </c>
      <c r="C3" s="5">
        <v>1336.33</v>
      </c>
      <c r="D3" s="6">
        <v>16014.86</v>
      </c>
      <c r="F3" s="14" t="s">
        <v>32</v>
      </c>
      <c r="G3" s="8">
        <f>I3/H3</f>
        <v>11.984210486930625</v>
      </c>
      <c r="H3" s="5">
        <f>C3</f>
        <v>1336.33</v>
      </c>
      <c r="I3" s="6">
        <f>D3</f>
        <v>16014.86</v>
      </c>
    </row>
    <row r="4" spans="1:10" x14ac:dyDescent="0.2">
      <c r="A4" s="4" t="s">
        <v>3</v>
      </c>
      <c r="B4" s="4">
        <v>15.92</v>
      </c>
      <c r="C4" s="10">
        <v>220</v>
      </c>
      <c r="D4" s="6">
        <f>B4*C4</f>
        <v>3502.4</v>
      </c>
      <c r="F4" s="4" t="s">
        <v>3</v>
      </c>
      <c r="G4" s="4">
        <v>15.92</v>
      </c>
      <c r="H4" s="12">
        <v>210</v>
      </c>
      <c r="I4" s="6">
        <f>G4*H4</f>
        <v>3343.2</v>
      </c>
    </row>
    <row r="5" spans="1:10" x14ac:dyDescent="0.2">
      <c r="A5" s="4" t="s">
        <v>4</v>
      </c>
      <c r="B5" s="9">
        <v>44.74</v>
      </c>
      <c r="C5" s="10">
        <v>160</v>
      </c>
      <c r="D5" s="6">
        <f>C5*B5</f>
        <v>7158.4000000000005</v>
      </c>
      <c r="F5" s="4" t="s">
        <v>4</v>
      </c>
      <c r="G5" s="9">
        <v>44.74</v>
      </c>
      <c r="H5" s="12">
        <v>0</v>
      </c>
      <c r="I5" s="6">
        <f>H5*G5</f>
        <v>0</v>
      </c>
    </row>
    <row r="6" spans="1:10" x14ac:dyDescent="0.2">
      <c r="A6" s="4" t="s">
        <v>5</v>
      </c>
      <c r="B6" s="4">
        <v>26.04</v>
      </c>
      <c r="C6" s="5">
        <f>C17*6</f>
        <v>108</v>
      </c>
      <c r="D6" s="6">
        <f>C6*B6</f>
        <v>2812.3199999999997</v>
      </c>
      <c r="F6" s="4" t="s">
        <v>5</v>
      </c>
      <c r="G6" s="4">
        <v>26.04</v>
      </c>
      <c r="H6" s="5">
        <f>H17*6</f>
        <v>144</v>
      </c>
      <c r="I6" s="6">
        <f>H6*G6</f>
        <v>3749.7599999999998</v>
      </c>
    </row>
    <row r="7" spans="1:10" x14ac:dyDescent="0.2">
      <c r="A7" s="4" t="s">
        <v>6</v>
      </c>
      <c r="B7" s="4">
        <v>72</v>
      </c>
      <c r="C7" s="10">
        <v>0</v>
      </c>
      <c r="D7" s="6">
        <f>C7*B7</f>
        <v>0</v>
      </c>
      <c r="F7" s="4" t="s">
        <v>6</v>
      </c>
      <c r="G7" s="4">
        <v>72</v>
      </c>
      <c r="H7" s="12">
        <v>0</v>
      </c>
      <c r="I7" s="6">
        <f>H7*G7</f>
        <v>0</v>
      </c>
    </row>
    <row r="8" spans="1:10" x14ac:dyDescent="0.2">
      <c r="A8" s="4" t="s">
        <v>7</v>
      </c>
      <c r="B8" s="4"/>
      <c r="C8" s="5">
        <f>SUM(C3:C7)</f>
        <v>1824.33</v>
      </c>
      <c r="D8" s="6">
        <f>SUM(D3:D7)</f>
        <v>29487.980000000003</v>
      </c>
      <c r="E8">
        <f>C8</f>
        <v>1824.33</v>
      </c>
      <c r="F8" s="4" t="s">
        <v>7</v>
      </c>
      <c r="G8" s="4"/>
      <c r="H8" s="5">
        <f>SUM(H3:H7)</f>
        <v>1690.33</v>
      </c>
      <c r="I8" s="6">
        <f>SUM(I3:I7)</f>
        <v>23107.82</v>
      </c>
      <c r="J8">
        <f>H8</f>
        <v>1690.33</v>
      </c>
    </row>
    <row r="9" spans="1:10" x14ac:dyDescent="0.2">
      <c r="A9" t="s">
        <v>8</v>
      </c>
      <c r="B9" s="7">
        <f>D8/C8</f>
        <v>16.163731342465457</v>
      </c>
      <c r="C9" s="7"/>
      <c r="F9" t="s">
        <v>8</v>
      </c>
      <c r="G9" s="7">
        <f>I8/H8</f>
        <v>13.67059686570078</v>
      </c>
      <c r="H9" s="7"/>
    </row>
    <row r="15" spans="1:10" x14ac:dyDescent="0.2">
      <c r="A15" t="s">
        <v>9</v>
      </c>
      <c r="C15">
        <v>1800</v>
      </c>
    </row>
    <row r="16" spans="1:10" x14ac:dyDescent="0.2">
      <c r="A16" t="s">
        <v>10</v>
      </c>
      <c r="C16">
        <f>C15-C3</f>
        <v>463.67000000000007</v>
      </c>
      <c r="D16" s="7"/>
    </row>
    <row r="17" spans="1:9" x14ac:dyDescent="0.2">
      <c r="A17" t="s">
        <v>11</v>
      </c>
      <c r="C17" s="11">
        <v>18</v>
      </c>
      <c r="D17" t="s">
        <v>12</v>
      </c>
      <c r="F17" t="s">
        <v>11</v>
      </c>
      <c r="H17" s="13">
        <v>24</v>
      </c>
      <c r="I17" t="s">
        <v>12</v>
      </c>
    </row>
    <row r="19" spans="1:9" x14ac:dyDescent="0.2">
      <c r="A19" t="s">
        <v>13</v>
      </c>
    </row>
    <row r="20" spans="1:9" x14ac:dyDescent="0.2">
      <c r="A20" t="s">
        <v>14</v>
      </c>
      <c r="B20" t="s">
        <v>15</v>
      </c>
      <c r="C20" t="s">
        <v>16</v>
      </c>
    </row>
    <row r="21" spans="1:9" x14ac:dyDescent="0.2">
      <c r="A21" t="s">
        <v>25</v>
      </c>
      <c r="B21" t="s">
        <v>30</v>
      </c>
      <c r="C21" t="s">
        <v>27</v>
      </c>
    </row>
    <row r="22" spans="1:9" x14ac:dyDescent="0.2">
      <c r="A22" t="s">
        <v>26</v>
      </c>
      <c r="B22" t="s">
        <v>31</v>
      </c>
      <c r="C22" t="s">
        <v>28</v>
      </c>
    </row>
    <row r="31" spans="1:9" x14ac:dyDescent="0.2">
      <c r="B31" t="s">
        <v>19</v>
      </c>
      <c r="C31" t="s">
        <v>8</v>
      </c>
      <c r="D31" t="s">
        <v>20</v>
      </c>
      <c r="E31" t="s">
        <v>19</v>
      </c>
    </row>
    <row r="32" spans="1:9" x14ac:dyDescent="0.2">
      <c r="A32" t="s">
        <v>21</v>
      </c>
      <c r="B32">
        <v>1300</v>
      </c>
      <c r="C32">
        <v>11.5</v>
      </c>
      <c r="D32">
        <f t="shared" ref="D32:D37" si="0">B32*C32</f>
        <v>14950</v>
      </c>
      <c r="E32">
        <v>1300</v>
      </c>
    </row>
    <row r="33" spans="1:5" x14ac:dyDescent="0.2">
      <c r="B33">
        <v>1550</v>
      </c>
      <c r="C33">
        <v>11.5</v>
      </c>
      <c r="D33">
        <f t="shared" si="0"/>
        <v>17825</v>
      </c>
      <c r="E33">
        <v>1550</v>
      </c>
    </row>
    <row r="34" spans="1:5" x14ac:dyDescent="0.2">
      <c r="B34">
        <v>1800</v>
      </c>
      <c r="C34">
        <v>13.5</v>
      </c>
      <c r="D34">
        <f t="shared" si="0"/>
        <v>24300</v>
      </c>
      <c r="E34">
        <v>1800</v>
      </c>
    </row>
    <row r="35" spans="1:5" x14ac:dyDescent="0.2">
      <c r="A35" t="s">
        <v>22</v>
      </c>
      <c r="B35">
        <v>1800</v>
      </c>
      <c r="C35">
        <v>18.5</v>
      </c>
      <c r="D35">
        <f t="shared" si="0"/>
        <v>33300</v>
      </c>
      <c r="E35">
        <v>1800</v>
      </c>
    </row>
    <row r="36" spans="1:5" x14ac:dyDescent="0.2">
      <c r="B36">
        <v>1300</v>
      </c>
      <c r="C36">
        <v>18.5</v>
      </c>
      <c r="D36">
        <f t="shared" si="0"/>
        <v>24050</v>
      </c>
      <c r="E36">
        <v>1300</v>
      </c>
    </row>
    <row r="37" spans="1:5" x14ac:dyDescent="0.2">
      <c r="B37">
        <v>1300</v>
      </c>
      <c r="C37">
        <v>11.5</v>
      </c>
      <c r="D37">
        <f t="shared" si="0"/>
        <v>14950</v>
      </c>
      <c r="E37">
        <v>1300</v>
      </c>
    </row>
    <row r="39" spans="1:5" x14ac:dyDescent="0.2">
      <c r="A39" t="s">
        <v>23</v>
      </c>
      <c r="B39">
        <v>1300</v>
      </c>
      <c r="C39">
        <v>11.5</v>
      </c>
      <c r="D39">
        <f t="shared" ref="D39:D44" si="1">B39*C39</f>
        <v>14950</v>
      </c>
      <c r="E39">
        <v>1300</v>
      </c>
    </row>
    <row r="40" spans="1:5" x14ac:dyDescent="0.2">
      <c r="B40">
        <v>1550</v>
      </c>
      <c r="C40">
        <v>11.5</v>
      </c>
      <c r="D40">
        <f t="shared" si="1"/>
        <v>17825</v>
      </c>
      <c r="E40">
        <v>1550</v>
      </c>
    </row>
    <row r="41" spans="1:5" x14ac:dyDescent="0.2">
      <c r="B41">
        <v>1800</v>
      </c>
      <c r="C41">
        <v>13.5</v>
      </c>
      <c r="D41">
        <f t="shared" si="1"/>
        <v>24300</v>
      </c>
      <c r="E41">
        <v>1800</v>
      </c>
    </row>
    <row r="42" spans="1:5" x14ac:dyDescent="0.2">
      <c r="A42" t="s">
        <v>24</v>
      </c>
      <c r="B42">
        <v>1800</v>
      </c>
      <c r="C42">
        <v>21</v>
      </c>
      <c r="D42">
        <f t="shared" si="1"/>
        <v>37800</v>
      </c>
      <c r="E42">
        <v>1800</v>
      </c>
    </row>
    <row r="43" spans="1:5" x14ac:dyDescent="0.2">
      <c r="B43">
        <v>1300</v>
      </c>
      <c r="C43">
        <v>21</v>
      </c>
      <c r="D43">
        <f t="shared" si="1"/>
        <v>27300</v>
      </c>
      <c r="E43">
        <v>1300</v>
      </c>
    </row>
    <row r="44" spans="1:5" x14ac:dyDescent="0.2">
      <c r="B44">
        <v>1300</v>
      </c>
      <c r="C44">
        <v>11.5</v>
      </c>
      <c r="D44">
        <f t="shared" si="1"/>
        <v>14950</v>
      </c>
      <c r="E44">
        <v>1300</v>
      </c>
    </row>
  </sheetData>
  <mergeCells count="2">
    <mergeCell ref="A1:D1"/>
    <mergeCell ref="F1:I1"/>
  </mergeCells>
  <phoneticPr fontId="0" type="noConversion"/>
  <pageMargins left="0.36" right="0.5" top="1.05" bottom="1" header="0.5" footer="0.5"/>
  <pageSetup scale="65" orientation="landscape" r:id="rId1"/>
  <headerFooter alignWithMargins="0">
    <oddHeader>&amp;C&amp;"Arial,Bold"&amp;14N93WE Example Loading Problems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Decathlon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Oslick</dc:creator>
  <cp:lastModifiedBy>Scott Hunziker</cp:lastModifiedBy>
  <cp:lastPrinted>2021-08-14T15:33:55Z</cp:lastPrinted>
  <dcterms:created xsi:type="dcterms:W3CDTF">2003-05-30T06:28:12Z</dcterms:created>
  <dcterms:modified xsi:type="dcterms:W3CDTF">2023-02-27T02:54:09Z</dcterms:modified>
</cp:coreProperties>
</file>